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січ" sheetId="1" r:id="rId1"/>
    <sheet name="лют" sheetId="2" r:id="rId2"/>
  </sheets>
  <definedNames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<sst xmlns="http://schemas.openxmlformats.org/spreadsheetml/2006/main" count="208" uniqueCount="55">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</sst>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58" sqref="N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52342.7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143079.59999999998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42848.50000000001</v>
      </c>
      <c r="AG9" s="50">
        <f>AG10+AG15+AG24+AG33+AG47+AG52+AG54+AG61+AG62+AG71+AG72+AG76+AG88+AG81+AG83+AG82+AG69+AG89+AG91+AG90+AG70+AG40+AG92</f>
        <v>149156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2887.5</v>
      </c>
      <c r="AG10" s="27">
        <f>B10+C10-AF10</f>
        <v>18502.1</v>
      </c>
    </row>
    <row r="11" spans="1:33" ht="15.75">
      <c r="A11" s="3" t="s">
        <v>5</v>
      </c>
      <c r="B11" s="22">
        <f>12893.1-10</f>
        <v>12883.1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2609.3999999999996</v>
      </c>
      <c r="AG11" s="27">
        <f>B11+C11-AF11</f>
        <v>16741.199999999997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11.4</v>
      </c>
      <c r="AG12" s="27">
        <f>B12+C12-AF12</f>
        <v>751.8000000000001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772.4999999999993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266.69999999999976</v>
      </c>
      <c r="AG14" s="27">
        <f>AG10-AG11-AG12-AG13</f>
        <v>1009.1000000000014</v>
      </c>
    </row>
    <row r="15" spans="1:33" ht="15" customHeight="1">
      <c r="A15" s="4" t="s">
        <v>6</v>
      </c>
      <c r="B15" s="22">
        <f>59208.2-3139.9+50</f>
        <v>56118.299999999996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17696.600000000002</v>
      </c>
      <c r="AG15" s="27">
        <f aca="true" t="shared" si="3" ref="AG15:AG31">B15+C15-AF15</f>
        <v>60613.69999999998</v>
      </c>
    </row>
    <row r="16" spans="1:34" s="70" customFormat="1" ht="15" customHeight="1">
      <c r="A16" s="65" t="s">
        <v>38</v>
      </c>
      <c r="B16" s="66">
        <f>20273.8-3139.9</f>
        <v>17133.899999999998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8073.8</v>
      </c>
      <c r="AG16" s="71">
        <f t="shared" si="3"/>
        <v>11409.699999999997</v>
      </c>
      <c r="AH16" s="75"/>
    </row>
    <row r="17" spans="1:34" ht="15.75">
      <c r="A17" s="3" t="s">
        <v>5</v>
      </c>
      <c r="B17" s="22">
        <f>40923.2-3139.9</f>
        <v>37783.299999999996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16022</v>
      </c>
      <c r="AG17" s="27">
        <f t="shared" si="3"/>
        <v>25887.6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v>3100.6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1141.2</v>
      </c>
      <c r="AG19" s="27">
        <f t="shared" si="3"/>
        <v>3100.9000000000005</v>
      </c>
    </row>
    <row r="20" spans="1:33" ht="15.75">
      <c r="A20" s="3" t="s">
        <v>2</v>
      </c>
      <c r="B20" s="22">
        <v>12954.8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325</v>
      </c>
      <c r="AG20" s="27">
        <f t="shared" si="3"/>
        <v>28883.3</v>
      </c>
    </row>
    <row r="21" spans="1:33" ht="15.75">
      <c r="A21" s="3" t="s">
        <v>16</v>
      </c>
      <c r="B21" s="22">
        <v>1294.3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208.39999999999998</v>
      </c>
      <c r="AG21" s="27">
        <f t="shared" si="3"/>
        <v>1322.6999999999998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984.399999999999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1.518118963872439E-12</v>
      </c>
      <c r="AG23" s="27">
        <f t="shared" si="3"/>
        <v>1413.6999999999996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11451.8</v>
      </c>
      <c r="AG24" s="27">
        <f t="shared" si="3"/>
        <v>30353.500000000004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9189.6</v>
      </c>
      <c r="AG25" s="71">
        <f t="shared" si="3"/>
        <v>14024.299999999997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11451.8</v>
      </c>
      <c r="AG32" s="27">
        <f>AG24</f>
        <v>30353.500000000004</v>
      </c>
    </row>
    <row r="33" spans="1:33" ht="15" customHeight="1">
      <c r="A33" s="4" t="s">
        <v>8</v>
      </c>
      <c r="B33" s="22">
        <f>313.1+200</f>
        <v>513.1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61.599999999999994</v>
      </c>
      <c r="AG33" s="27">
        <f aca="true" t="shared" si="6" ref="AG33:AG38">B33+C33-AF33</f>
        <v>566.5</v>
      </c>
    </row>
    <row r="34" spans="1:33" ht="15.75">
      <c r="A34" s="3" t="s">
        <v>5</v>
      </c>
      <c r="B34" s="22">
        <v>235.7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60.8</v>
      </c>
      <c r="AG34" s="27">
        <f t="shared" si="6"/>
        <v>208.29999999999995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203.90000000000003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204.60000000000005</v>
      </c>
    </row>
    <row r="40" spans="1:33" ht="15" customHeight="1">
      <c r="A40" s="4" t="s">
        <v>29</v>
      </c>
      <c r="B40" s="22">
        <v>1062.4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491.8</v>
      </c>
      <c r="AG40" s="27">
        <f aca="true" t="shared" si="8" ref="AG40:AG45">B40+C40-AF40</f>
        <v>821.4000000000001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314.1</v>
      </c>
      <c r="AG41" s="27">
        <f t="shared" si="8"/>
        <v>643.8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178.2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156.2</v>
      </c>
      <c r="AG44" s="27">
        <f t="shared" si="8"/>
        <v>154.3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28.000000000000114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16.1</v>
      </c>
      <c r="AG46" s="27">
        <f>AG40-AG41-AG42-AG43-AG44-AG45</f>
        <v>20.000000000000114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254.10000000000002</v>
      </c>
      <c r="AG47" s="27">
        <f>B47+C47-AF47</f>
        <v>1581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</f>
        <v>960.4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211.8</v>
      </c>
      <c r="AG49" s="27">
        <f>B49+C49-AF49</f>
        <v>1348.3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167.80000000000007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42.3</v>
      </c>
      <c r="AG51" s="27">
        <f>AG47-AG49-AG48</f>
        <v>232.70000000000005</v>
      </c>
    </row>
    <row r="52" spans="1:33" ht="15" customHeight="1">
      <c r="A52" s="4" t="s">
        <v>0</v>
      </c>
      <c r="B52" s="22">
        <v>5274.6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>
        <v>11.2</v>
      </c>
      <c r="N52" s="22">
        <v>190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4171.1</v>
      </c>
      <c r="AG52" s="27">
        <f aca="true" t="shared" si="12" ref="AG52:AG59">B52+C52-AF52</f>
        <v>2906.3</v>
      </c>
    </row>
    <row r="53" spans="1:33" ht="15" customHeight="1">
      <c r="A53" s="3" t="s">
        <v>2</v>
      </c>
      <c r="B53" s="22"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1043.7</v>
      </c>
      <c r="AG53" s="27">
        <f t="shared" si="12"/>
        <v>1006.1000000000001</v>
      </c>
    </row>
    <row r="54" spans="1:34" ht="15" customHeight="1">
      <c r="A54" s="4" t="s">
        <v>9</v>
      </c>
      <c r="B54" s="44">
        <v>5139.2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2171.1</v>
      </c>
      <c r="AG54" s="22">
        <f t="shared" si="12"/>
        <v>3789.2999999999997</v>
      </c>
      <c r="AH54" s="6"/>
    </row>
    <row r="55" spans="1:34" ht="15.75">
      <c r="A55" s="3" t="s">
        <v>5</v>
      </c>
      <c r="B55" s="22">
        <v>3722.1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1830.2</v>
      </c>
      <c r="AG55" s="22">
        <f t="shared" si="12"/>
        <v>1959.8999999999999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537.4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90.5</v>
      </c>
      <c r="AG57" s="22">
        <f t="shared" si="12"/>
        <v>722.4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874.5999999999999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245.29999999999987</v>
      </c>
      <c r="AG60" s="22">
        <f>AG54-AG55-AG57-AG59-AG56-AG58</f>
        <v>1101.9</v>
      </c>
    </row>
    <row r="61" spans="1:33" ht="15" customHeight="1">
      <c r="A61" s="4" t="s">
        <v>10</v>
      </c>
      <c r="B61" s="22">
        <v>152.3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58.300000000000004</v>
      </c>
      <c r="AG61" s="22">
        <f aca="true" t="shared" si="15" ref="AG61:AG67">B61+C61-AF61</f>
        <v>195.2</v>
      </c>
    </row>
    <row r="62" spans="1:33" ht="15" customHeight="1">
      <c r="A62" s="4" t="s">
        <v>11</v>
      </c>
      <c r="B62" s="22">
        <v>2042.2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605.9999999999999</v>
      </c>
      <c r="AG62" s="22">
        <f t="shared" si="15"/>
        <v>1919.8000000000002</v>
      </c>
    </row>
    <row r="63" spans="1:34" ht="15.75">
      <c r="A63" s="3" t="s">
        <v>5</v>
      </c>
      <c r="B63" s="22">
        <v>1194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389.6</v>
      </c>
      <c r="AG63" s="22">
        <f t="shared" si="15"/>
        <v>867.1999999999999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3.8</v>
      </c>
      <c r="AG65" s="22">
        <f t="shared" si="15"/>
        <v>121.7</v>
      </c>
      <c r="AH65" s="6"/>
    </row>
    <row r="66" spans="1:33" ht="15.75">
      <c r="A66" s="3" t="s">
        <v>2</v>
      </c>
      <c r="B66" s="22">
        <v>193.1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8.6</v>
      </c>
      <c r="AG66" s="22">
        <f t="shared" si="15"/>
        <v>318.19999999999993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34</v>
      </c>
      <c r="AG67" s="22">
        <f t="shared" si="15"/>
        <v>52.5</v>
      </c>
    </row>
    <row r="68" spans="1:33" ht="15.75">
      <c r="A68" s="3" t="s">
        <v>23</v>
      </c>
      <c r="B68" s="22">
        <f aca="true" t="shared" si="16" ref="B68:AD68">B62-B63-B66-B67-B65-B64</f>
        <v>536.8000000000001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169.99999999999994</v>
      </c>
      <c r="AG68" s="22">
        <f>AG62-AG63-AG66-AG67-AG65-AG64</f>
        <v>560.2000000000004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6960.200000000001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1601.8</v>
      </c>
      <c r="AG71" s="30">
        <f t="shared" si="17"/>
        <v>429.60000000000014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1599.4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125.8</v>
      </c>
      <c r="AG72" s="30">
        <f t="shared" si="17"/>
        <v>2456.3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68.3</v>
      </c>
      <c r="AG74" s="30">
        <f t="shared" si="17"/>
        <v>733.9000000000001</v>
      </c>
    </row>
    <row r="75" spans="1:33" ht="15" customHeight="1">
      <c r="A75" s="3" t="s">
        <v>16</v>
      </c>
      <c r="B75" s="22">
        <v>11.2</v>
      </c>
      <c r="C75" s="22">
        <v>84.8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0.1</v>
      </c>
      <c r="AG76" s="30">
        <f t="shared" si="17"/>
        <v>220.8</v>
      </c>
    </row>
    <row r="77" spans="1:33" s="11" customFormat="1" ht="15.75">
      <c r="A77" s="3" t="s">
        <v>5</v>
      </c>
      <c r="B77" s="22">
        <v>84.8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84.89999999999999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</f>
        <v>5850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451.9</v>
      </c>
      <c r="AG89" s="22">
        <f t="shared" si="17"/>
        <v>5535.5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9000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143079.59999999998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42848.50000000001</v>
      </c>
      <c r="AG94" s="58">
        <f>AG10+AG15+AG24+AG33+AG47+AG52+AG54+AG61+AG62+AG69+AG71+AG72+AG76+AG81+AG82+AG83+AG88+AG89+AG90+AG91+AG70+AG40+AG92</f>
        <v>149156</v>
      </c>
    </row>
    <row r="95" spans="1:33" ht="15.75">
      <c r="A95" s="3" t="s">
        <v>5</v>
      </c>
      <c r="B95" s="22">
        <f aca="true" t="shared" si="19" ref="B95:AD95">B11+B17+B26+B34+B55+B63+B73+B41+B77+B48</f>
        <v>56789.59999999999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21226.1</v>
      </c>
      <c r="AG95" s="27">
        <f>B95+C95-AF95</f>
        <v>46431.99999999999</v>
      </c>
    </row>
    <row r="96" spans="1:33" ht="15.75">
      <c r="A96" s="3" t="s">
        <v>2</v>
      </c>
      <c r="B96" s="22">
        <f aca="true" t="shared" si="20" ref="B96:AD96">B12+B20+B29+B36+B57+B66+B44+B80+B74+B53</f>
        <v>15654.6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1704.1000000000004</v>
      </c>
      <c r="AG96" s="27">
        <f>B96+C96-AF96</f>
        <v>32738.300000000003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3183.7999999999997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1150.4</v>
      </c>
      <c r="AG98" s="27">
        <f>B98+C98-AF98</f>
        <v>3225.399999999999</v>
      </c>
    </row>
    <row r="99" spans="1:33" ht="15.75">
      <c r="A99" s="3" t="s">
        <v>16</v>
      </c>
      <c r="B99" s="22">
        <f aca="true" t="shared" si="23" ref="B99:X99">B21+B30+B49+B37+B58+B13+B75+B67</f>
        <v>2314.2999999999997</v>
      </c>
      <c r="C99" s="22">
        <f t="shared" si="23"/>
        <v>969.6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459.3</v>
      </c>
      <c r="AG99" s="27">
        <f>B99+C99-AF99</f>
        <v>2824.5999999999995</v>
      </c>
    </row>
    <row r="100" spans="1:33" ht="12.75">
      <c r="A100" s="1" t="s">
        <v>35</v>
      </c>
      <c r="B100" s="2">
        <f aca="true" t="shared" si="25" ref="B100:AD100">B94-B95-B96-B97-B98-B99</f>
        <v>65135.89999999998</v>
      </c>
      <c r="C100" s="2">
        <f t="shared" si="25"/>
        <v>17102.40000000001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18308.60000000001</v>
      </c>
      <c r="AG100" s="2">
        <f>AG94-AG95-AG96-AG97-AG98-AG99</f>
        <v>63929.700000000004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2017-02-15T11:57:41Z</cp:lastPrinted>
  <dcterms:created xsi:type="dcterms:W3CDTF">2002-11-05T08:53:00Z</dcterms:created>
  <dcterms:modified xsi:type="dcterms:W3CDTF">2017-02-16T06:09:03Z</dcterms:modified>
  <cp:category/>
  <cp:version/>
  <cp:contentType/>
  <cp:contentStatus/>
</cp:coreProperties>
</file>